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7\1 výzva\"/>
    </mc:Choice>
  </mc:AlternateContent>
  <xr:revisionPtr revIDLastSave="0" documentId="13_ncr:1_{D967ED39-5C29-41A7-B0CF-13FD2ABAC1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T15" i="1"/>
  <c r="S16" i="1"/>
  <c r="S12" i="1"/>
  <c r="P12" i="1"/>
  <c r="P13" i="1"/>
  <c r="P14" i="1"/>
  <c r="P15" i="1"/>
  <c r="P16" i="1"/>
  <c r="S13" i="1"/>
  <c r="T13" i="1"/>
  <c r="S14" i="1"/>
  <c r="T14" i="1"/>
  <c r="S15" i="1"/>
  <c r="T16" i="1" l="1"/>
  <c r="P11" i="1"/>
  <c r="S11" i="1"/>
  <c r="T11" i="1"/>
  <c r="P10" i="1"/>
  <c r="S10" i="1"/>
  <c r="T10" i="1"/>
  <c r="P8" i="1"/>
  <c r="P9" i="1"/>
  <c r="S8" i="1"/>
  <c r="T8" i="1"/>
  <c r="S9" i="1"/>
  <c r="T9" i="1"/>
  <c r="S7" i="1"/>
  <c r="T7" i="1"/>
  <c r="P7" i="1"/>
  <c r="R19" i="1" l="1"/>
  <c r="Q19" i="1"/>
</calcChain>
</file>

<file path=xl/sharedStrings.xml><?xml version="1.0" encoding="utf-8"?>
<sst xmlns="http://schemas.openxmlformats.org/spreadsheetml/2006/main" count="86" uniqueCount="63">
  <si>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</si>
  <si>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</si>
  <si>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</si>
  <si>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</si>
  <si>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</si>
  <si>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</si>
  <si>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</si>
  <si>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</si>
  <si>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</si>
  <si>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</si>
  <si>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</si>
  <si>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30233180-6 - Archivační zařízení flash paměť</t>
  </si>
  <si>
    <t>30236000-2 - Různé počítačové vybavení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</si>
  <si>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</si>
  <si>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</si>
  <si>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</si>
  <si>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</si>
  <si>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</si>
  <si>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</si>
  <si>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</si>
  <si>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</si>
  <si>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</si>
  <si>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</si>
  <si>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</si>
  <si>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</si>
  <si>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</si>
  <si>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</si>
  <si>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</si>
  <si>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</si>
  <si>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</si>
  <si>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</si>
  <si>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Jednodeskový počítač</t>
  </si>
  <si>
    <t>sada</t>
  </si>
  <si>
    <t>ks</t>
  </si>
  <si>
    <t>ANO</t>
  </si>
  <si>
    <t>PRVA-23-030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</si>
  <si>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</si>
  <si>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</si>
  <si>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Michaela Vacková,
Tel.: 37763 8103</t>
  </si>
  <si>
    <t>Univerzitní 22, 
301 00 Plzeň,
Fakulta strojní - Katedra energetických strojů a zařízení,
7. patro - místnost UK 709</t>
  </si>
  <si>
    <t>Paměť Flash min. 256 kB.
SRAM min. 8 kB.
EEPROM min. 4kB.
Provozní napětí 5V.
16 analogové vstupy.
54x digitální vstupně-výstupní kolíky, 4x UART, 1x USB, 1x patice ICSP.</t>
  </si>
  <si>
    <t>Display 11,6"</t>
  </si>
  <si>
    <t>11,6" LCD displej, typ IPS, rozlišení min. 1920x1080, dotykový, min. 10 dotykových bodů, kapacitní, Hi-FI reproduktor, zvukový výstup 3,5 mm jack.
Šířka max. 285 mm, výška max. 183 mm, tloušťka max. 30 mm.</t>
  </si>
  <si>
    <t xml:space="preserve">Příloha č. 2 Kupní smlouvy - technická specifikace
Výpočetní technika (III.) 067 - 2023 </t>
  </si>
  <si>
    <t>Paměťová karta SDXC</t>
  </si>
  <si>
    <t>Paměťová karta CFExpress</t>
  </si>
  <si>
    <t>Paměťová karta micro SDXC</t>
  </si>
  <si>
    <t>Vertikální myš</t>
  </si>
  <si>
    <t>Záložní zdroj</t>
  </si>
  <si>
    <t>DisplayPort propojovací kabel</t>
  </si>
  <si>
    <t>Ing. Tomáš Řeřicha, Ph.D.,
Tel.: 737 488 958,
37763 4534</t>
  </si>
  <si>
    <t>Univerzitní 26,
301 00 Plzeň,
Fakulta elektrotechnická - Katedra materiálů a technologií,
místnost EK 415</t>
  </si>
  <si>
    <t xml:space="preserve">Paměťová karta SDXC, kapacita min. 256 GB, čtení min. 180 MB/s, zápis min. 120 MB/s, Class 10, UHS-I, U3, V30. </t>
  </si>
  <si>
    <t>Paměťová karta CFExpress, kapacita min. 128 GB, čtení min. 1600 MB/s, zápis min. 1100 MB/s.</t>
  </si>
  <si>
    <t>Paměťová karta micro SDXC, kapacita min. 512 GB, čtení min. 120 MB/s, Class 10, UHS-I, garantovaná rychlost zápisu V30.</t>
  </si>
  <si>
    <t>Vertikální myš bezdrátová, optická, citlivost min. 4000 DPI, min. 4 tlačítka, možnost uživatelské změny DPI.
Konektivita: bluetooth a bezdrátový USB přijímač. Barva se preferuje černá.</t>
  </si>
  <si>
    <t>Záložní doba při 100% zátěži min. 2 min, záložní doba při 50% zátěži min. 9 min, skutečný výkon min. 500W, české zásuvky, ochrana datové sítě (RJ-45), ochrana USB, hmotnost do 5 kg, černá barva.</t>
  </si>
  <si>
    <t>Propojovací kabel DisplayPort (M) na DisplayPort (M), stíněný, délka min. 1 m, černý.</t>
  </si>
  <si>
    <t>Flash disk</t>
  </si>
  <si>
    <t>Bc. Petra Bláhová,
Tel.:  735 713 952,
37763 9213</t>
  </si>
  <si>
    <t>Technická 8, 
301 00 Plzeň,
Fakulta aplikovaných věd - Katedra geomatiky,
místnost UN 640</t>
  </si>
  <si>
    <t>Kapacita úložiště min. 256GB.
Konektivita USB 3.0.
Odolná konstrukce, pogumovaná.
Přenosová rychlost zápisu min. 150 MB/s, rychlost čtení min. 300 MB/s.</t>
  </si>
  <si>
    <r>
      <t xml:space="preserve">Jednodeskový počítač s min. 8 GB RAM.
</t>
    </r>
    <r>
      <rPr>
        <sz val="11"/>
        <rFont val="Calibri"/>
        <family val="2"/>
        <charset val="238"/>
        <scheme val="minor"/>
      </rPr>
      <t>Min. čtyřjádrový procesor s min. 650 body v PassMark testu.</t>
    </r>
    <r>
      <rPr>
        <sz val="11"/>
        <color theme="1"/>
        <rFont val="Calibri"/>
        <family val="2"/>
        <charset val="238"/>
        <scheme val="minor"/>
      </rPr>
      <t xml:space="preserve">
Napájení 5V.
WiFI 2,5 GHz a 5 GHz b/g/n/ac, Bluetooth min. 5.0.
Min.: 2x USB 3.0 porty a 2x USB 2.0 porty, 2x micro HDMI porty (podpora 4Kp60).
Podpora H.265, H.264, OpenGL 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</si>
</sst>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5" fillId="6" borderId="15" xfId="0" applyFont="1" applyFill="1" applyBorder="1" applyAlignment="1">
      <alignment horizontal="left" vertical="center" wrapText="1" indent="1"/>
    </xf>
    <xf numFmtId="0" fontId="5" fillId="6" borderId="20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left" vertical="center" wrapText="1" indent="1"/>
    </xf>
    <xf numFmtId="0" fontId="27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6" borderId="20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27" fillId="4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13" fillId="0" borderId="0" xfId="0" applyFont="1" applyAlignment="1">
      <alignment horizontal="left"/>
    </xf>
    <xf numFmtId="164" fontId="15" fillId="0" borderId="9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J1" zoomScaleNormal="100" workbookViewId="0">
      <selection activeCell="R7" sqref="R7:R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1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3.42578125" customWidth="1"/>
    <col min="12" max="12" width="25.7109375" customWidth="1"/>
    <col min="13" max="13" width="25" customWidth="1"/>
    <col min="14" max="14" width="32.570312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25" t="s">
        <v>43</v>
      </c>
      <c r="C1" s="126"/>
      <c r="D1" s="126"/>
      <c r="E1"/>
      <c r="G1" s="41"/>
      <c r="V1"/>
    </row>
    <row r="2" spans="1:22" ht="21" customHeight="1" x14ac:dyDescent="0.25">
      <c r="C2"/>
      <c r="D2" s="9"/>
      <c r="E2" s="10"/>
      <c r="G2" s="129"/>
      <c r="H2" s="130"/>
      <c r="I2" s="130"/>
      <c r="J2" s="130"/>
      <c r="K2" s="130"/>
      <c r="L2" s="130"/>
      <c r="M2" s="130"/>
      <c r="N2" s="13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3"/>
      <c r="E3" s="103"/>
      <c r="F3" s="103"/>
      <c r="G3" s="130"/>
      <c r="H3" s="130"/>
      <c r="I3" s="130"/>
      <c r="J3" s="130"/>
      <c r="K3" s="130"/>
      <c r="L3" s="130"/>
      <c r="M3" s="130"/>
      <c r="N3" s="13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3"/>
      <c r="E4" s="103"/>
      <c r="F4" s="103"/>
      <c r="G4" s="103"/>
      <c r="H4" s="10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7" t="s">
        <v>2</v>
      </c>
      <c r="H5" s="12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37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02" t="s">
        <v>7</v>
      </c>
      <c r="T6" s="102" t="s">
        <v>8</v>
      </c>
      <c r="U6" s="34" t="s">
        <v>23</v>
      </c>
      <c r="V6" s="34" t="s">
        <v>24</v>
      </c>
    </row>
    <row r="7" spans="1:22" ht="125.25" customHeight="1" thickTop="1" thickBot="1" x14ac:dyDescent="0.3">
      <c r="A7" s="20"/>
      <c r="B7" s="42">
        <v>1</v>
      </c>
      <c r="C7" s="43" t="s">
        <v>31</v>
      </c>
      <c r="D7" s="44">
        <v>1</v>
      </c>
      <c r="E7" s="45" t="s">
        <v>32</v>
      </c>
      <c r="F7" s="101" t="s">
        <v>62</v>
      </c>
      <c r="G7" s="155"/>
      <c r="H7" s="46" t="s">
        <v>30</v>
      </c>
      <c r="I7" s="140" t="s">
        <v>36</v>
      </c>
      <c r="J7" s="143" t="s">
        <v>34</v>
      </c>
      <c r="K7" s="146" t="s">
        <v>35</v>
      </c>
      <c r="L7" s="150"/>
      <c r="M7" s="122" t="s">
        <v>38</v>
      </c>
      <c r="N7" s="122" t="s">
        <v>39</v>
      </c>
      <c r="O7" s="60">
        <v>42</v>
      </c>
      <c r="P7" s="47">
        <f>D7*Q7</f>
        <v>6500</v>
      </c>
      <c r="Q7" s="48">
        <v>6500</v>
      </c>
      <c r="R7" s="156"/>
      <c r="S7" s="49">
        <f>D7*R7</f>
        <v>0</v>
      </c>
      <c r="T7" s="50" t="str">
        <f>IF(ISNUMBER(R7), IF(R7&gt;Q7,"NEVYHOVUJE","VYHOVUJE")," ")</f>
        <v xml:space="preserve"> </v>
      </c>
      <c r="U7" s="120"/>
      <c r="V7" s="121" t="s">
        <v>12</v>
      </c>
    </row>
    <row r="8" spans="1:22" ht="123" customHeight="1" thickTop="1" thickBot="1" x14ac:dyDescent="0.3">
      <c r="A8" s="20"/>
      <c r="B8" s="51">
        <v>2</v>
      </c>
      <c r="C8" s="52" t="s">
        <v>31</v>
      </c>
      <c r="D8" s="53">
        <v>1</v>
      </c>
      <c r="E8" s="54" t="s">
        <v>33</v>
      </c>
      <c r="F8" s="70" t="s">
        <v>40</v>
      </c>
      <c r="G8" s="155"/>
      <c r="H8" s="55" t="s">
        <v>30</v>
      </c>
      <c r="I8" s="141"/>
      <c r="J8" s="144"/>
      <c r="K8" s="147"/>
      <c r="L8" s="111"/>
      <c r="M8" s="123"/>
      <c r="N8" s="123"/>
      <c r="O8" s="149">
        <v>21</v>
      </c>
      <c r="P8" s="56">
        <f>D8*Q8</f>
        <v>1500</v>
      </c>
      <c r="Q8" s="57">
        <v>1500</v>
      </c>
      <c r="R8" s="156"/>
      <c r="S8" s="58">
        <f>D8*R8</f>
        <v>0</v>
      </c>
      <c r="T8" s="59" t="str">
        <f t="shared" ref="T8:T9" si="0">IF(ISNUMBER(R8), IF(R8&gt;Q8,"NEVYHOVUJE","VYHOVUJE")," ")</f>
        <v xml:space="preserve"> </v>
      </c>
      <c r="U8" s="105"/>
      <c r="V8" s="108"/>
    </row>
    <row r="9" spans="1:22" ht="87" customHeight="1" thickTop="1" thickBot="1" x14ac:dyDescent="0.3">
      <c r="A9" s="20"/>
      <c r="B9" s="61">
        <v>3</v>
      </c>
      <c r="C9" s="62" t="s">
        <v>41</v>
      </c>
      <c r="D9" s="63">
        <v>1</v>
      </c>
      <c r="E9" s="64" t="s">
        <v>33</v>
      </c>
      <c r="F9" s="71" t="s">
        <v>42</v>
      </c>
      <c r="G9" s="155"/>
      <c r="H9" s="65" t="s">
        <v>30</v>
      </c>
      <c r="I9" s="142"/>
      <c r="J9" s="145"/>
      <c r="K9" s="148"/>
      <c r="L9" s="112"/>
      <c r="M9" s="124"/>
      <c r="N9" s="124"/>
      <c r="O9" s="119"/>
      <c r="P9" s="66">
        <f>D9*Q9</f>
        <v>4500</v>
      </c>
      <c r="Q9" s="67">
        <v>4500</v>
      </c>
      <c r="R9" s="156"/>
      <c r="S9" s="68">
        <f>D9*R9</f>
        <v>0</v>
      </c>
      <c r="T9" s="69" t="str">
        <f t="shared" si="0"/>
        <v xml:space="preserve"> </v>
      </c>
      <c r="U9" s="106"/>
      <c r="V9" s="109"/>
    </row>
    <row r="10" spans="1:22" ht="45" customHeight="1" thickTop="1" thickBot="1" x14ac:dyDescent="0.3">
      <c r="A10" s="20"/>
      <c r="B10" s="73">
        <v>4</v>
      </c>
      <c r="C10" s="74" t="s">
        <v>44</v>
      </c>
      <c r="D10" s="75">
        <v>1</v>
      </c>
      <c r="E10" s="76" t="s">
        <v>33</v>
      </c>
      <c r="F10" s="77" t="s">
        <v>52</v>
      </c>
      <c r="G10" s="155"/>
      <c r="H10" s="78" t="s">
        <v>30</v>
      </c>
      <c r="I10" s="151" t="s">
        <v>36</v>
      </c>
      <c r="J10" s="151" t="s">
        <v>30</v>
      </c>
      <c r="K10" s="154"/>
      <c r="L10" s="110"/>
      <c r="M10" s="116" t="s">
        <v>50</v>
      </c>
      <c r="N10" s="113" t="s">
        <v>51</v>
      </c>
      <c r="O10" s="117">
        <v>30</v>
      </c>
      <c r="P10" s="79">
        <f>D10*Q10</f>
        <v>1300</v>
      </c>
      <c r="Q10" s="80">
        <v>1300</v>
      </c>
      <c r="R10" s="156"/>
      <c r="S10" s="81">
        <f>D10*R10</f>
        <v>0</v>
      </c>
      <c r="T10" s="82" t="str">
        <f t="shared" ref="T10" si="1">IF(ISNUMBER(R10), IF(R10&gt;Q10,"NEVYHOVUJE","VYHOVUJE")," ")</f>
        <v xml:space="preserve"> </v>
      </c>
      <c r="U10" s="104"/>
      <c r="V10" s="107" t="s">
        <v>13</v>
      </c>
    </row>
    <row r="11" spans="1:22" ht="45" customHeight="1" thickTop="1" thickBot="1" x14ac:dyDescent="0.3">
      <c r="A11" s="20"/>
      <c r="B11" s="51">
        <v>5</v>
      </c>
      <c r="C11" s="52" t="s">
        <v>45</v>
      </c>
      <c r="D11" s="53">
        <v>1</v>
      </c>
      <c r="E11" s="54" t="s">
        <v>33</v>
      </c>
      <c r="F11" s="72" t="s">
        <v>53</v>
      </c>
      <c r="G11" s="155"/>
      <c r="H11" s="55" t="s">
        <v>30</v>
      </c>
      <c r="I11" s="152"/>
      <c r="J11" s="152"/>
      <c r="K11" s="147"/>
      <c r="L11" s="111"/>
      <c r="M11" s="114"/>
      <c r="N11" s="114"/>
      <c r="O11" s="118"/>
      <c r="P11" s="56">
        <f>D11*Q11</f>
        <v>3500</v>
      </c>
      <c r="Q11" s="57">
        <v>3500</v>
      </c>
      <c r="R11" s="156"/>
      <c r="S11" s="58">
        <f>D11*R11</f>
        <v>0</v>
      </c>
      <c r="T11" s="59" t="str">
        <f t="shared" ref="T11" si="2">IF(ISNUMBER(R11), IF(R11&gt;Q11,"NEVYHOVUJE","VYHOVUJE")," ")</f>
        <v xml:space="preserve"> </v>
      </c>
      <c r="U11" s="105"/>
      <c r="V11" s="108"/>
    </row>
    <row r="12" spans="1:22" ht="45" customHeight="1" thickTop="1" thickBot="1" x14ac:dyDescent="0.3">
      <c r="A12" s="20"/>
      <c r="B12" s="51">
        <v>6</v>
      </c>
      <c r="C12" s="52" t="s">
        <v>46</v>
      </c>
      <c r="D12" s="53">
        <v>2</v>
      </c>
      <c r="E12" s="54" t="s">
        <v>33</v>
      </c>
      <c r="F12" s="72" t="s">
        <v>54</v>
      </c>
      <c r="G12" s="155"/>
      <c r="H12" s="55" t="s">
        <v>30</v>
      </c>
      <c r="I12" s="152"/>
      <c r="J12" s="152"/>
      <c r="K12" s="147"/>
      <c r="L12" s="111"/>
      <c r="M12" s="114"/>
      <c r="N12" s="114"/>
      <c r="O12" s="118"/>
      <c r="P12" s="56">
        <f>D12*Q12</f>
        <v>2400</v>
      </c>
      <c r="Q12" s="57">
        <v>1200</v>
      </c>
      <c r="R12" s="156"/>
      <c r="S12" s="58">
        <f>D12*R12</f>
        <v>0</v>
      </c>
      <c r="T12" s="59" t="str">
        <f t="shared" ref="T12:T16" si="3">IF(ISNUMBER(R12), IF(R12&gt;Q12,"NEVYHOVUJE","VYHOVUJE")," ")</f>
        <v xml:space="preserve"> </v>
      </c>
      <c r="U12" s="105"/>
      <c r="V12" s="108"/>
    </row>
    <row r="13" spans="1:22" ht="45" customHeight="1" thickTop="1" thickBot="1" x14ac:dyDescent="0.3">
      <c r="A13" s="20"/>
      <c r="B13" s="51">
        <v>7</v>
      </c>
      <c r="C13" s="52" t="s">
        <v>47</v>
      </c>
      <c r="D13" s="53">
        <v>1</v>
      </c>
      <c r="E13" s="54" t="s">
        <v>33</v>
      </c>
      <c r="F13" s="72" t="s">
        <v>55</v>
      </c>
      <c r="G13" s="155"/>
      <c r="H13" s="55" t="s">
        <v>30</v>
      </c>
      <c r="I13" s="152"/>
      <c r="J13" s="152"/>
      <c r="K13" s="147"/>
      <c r="L13" s="111"/>
      <c r="M13" s="114"/>
      <c r="N13" s="114"/>
      <c r="O13" s="118"/>
      <c r="P13" s="56">
        <f>D13*Q13</f>
        <v>1800</v>
      </c>
      <c r="Q13" s="57">
        <v>1800</v>
      </c>
      <c r="R13" s="156"/>
      <c r="S13" s="58">
        <f>D13*R13</f>
        <v>0</v>
      </c>
      <c r="T13" s="59" t="str">
        <f t="shared" si="3"/>
        <v xml:space="preserve"> </v>
      </c>
      <c r="U13" s="105"/>
      <c r="V13" s="108"/>
    </row>
    <row r="14" spans="1:22" ht="45" customHeight="1" thickTop="1" thickBot="1" x14ac:dyDescent="0.3">
      <c r="A14" s="20"/>
      <c r="B14" s="51">
        <v>8</v>
      </c>
      <c r="C14" s="52" t="s">
        <v>48</v>
      </c>
      <c r="D14" s="53">
        <v>1</v>
      </c>
      <c r="E14" s="54" t="s">
        <v>33</v>
      </c>
      <c r="F14" s="72" t="s">
        <v>56</v>
      </c>
      <c r="G14" s="155"/>
      <c r="H14" s="55" t="s">
        <v>30</v>
      </c>
      <c r="I14" s="152"/>
      <c r="J14" s="152"/>
      <c r="K14" s="147"/>
      <c r="L14" s="111"/>
      <c r="M14" s="114"/>
      <c r="N14" s="114"/>
      <c r="O14" s="118"/>
      <c r="P14" s="56">
        <f>D14*Q14</f>
        <v>3000</v>
      </c>
      <c r="Q14" s="57">
        <v>3000</v>
      </c>
      <c r="R14" s="156"/>
      <c r="S14" s="58">
        <f>D14*R14</f>
        <v>0</v>
      </c>
      <c r="T14" s="59" t="str">
        <f t="shared" si="3"/>
        <v xml:space="preserve"> </v>
      </c>
      <c r="U14" s="105"/>
      <c r="V14" s="108"/>
    </row>
    <row r="15" spans="1:22" ht="45" customHeight="1" thickTop="1" thickBot="1" x14ac:dyDescent="0.3">
      <c r="A15" s="20"/>
      <c r="B15" s="61">
        <v>9</v>
      </c>
      <c r="C15" s="62" t="s">
        <v>49</v>
      </c>
      <c r="D15" s="63">
        <v>5</v>
      </c>
      <c r="E15" s="64" t="s">
        <v>33</v>
      </c>
      <c r="F15" s="83" t="s">
        <v>57</v>
      </c>
      <c r="G15" s="155"/>
      <c r="H15" s="65" t="s">
        <v>30</v>
      </c>
      <c r="I15" s="153"/>
      <c r="J15" s="153"/>
      <c r="K15" s="148"/>
      <c r="L15" s="112"/>
      <c r="M15" s="115"/>
      <c r="N15" s="115"/>
      <c r="O15" s="119"/>
      <c r="P15" s="66">
        <f>D15*Q15</f>
        <v>1000</v>
      </c>
      <c r="Q15" s="67">
        <v>200</v>
      </c>
      <c r="R15" s="156"/>
      <c r="S15" s="68">
        <f>D15*R15</f>
        <v>0</v>
      </c>
      <c r="T15" s="69" t="str">
        <f t="shared" si="3"/>
        <v xml:space="preserve"> </v>
      </c>
      <c r="U15" s="106"/>
      <c r="V15" s="109"/>
    </row>
    <row r="16" spans="1:22" ht="117.75" customHeight="1" thickTop="1" thickBot="1" x14ac:dyDescent="0.3">
      <c r="A16" s="20"/>
      <c r="B16" s="84">
        <v>10</v>
      </c>
      <c r="C16" s="85" t="s">
        <v>58</v>
      </c>
      <c r="D16" s="86">
        <v>3</v>
      </c>
      <c r="E16" s="87" t="s">
        <v>33</v>
      </c>
      <c r="F16" s="88" t="s">
        <v>61</v>
      </c>
      <c r="G16" s="155"/>
      <c r="H16" s="89" t="s">
        <v>30</v>
      </c>
      <c r="I16" s="90" t="s">
        <v>36</v>
      </c>
      <c r="J16" s="90" t="s">
        <v>30</v>
      </c>
      <c r="K16" s="91"/>
      <c r="L16" s="92"/>
      <c r="M16" s="93" t="s">
        <v>59</v>
      </c>
      <c r="N16" s="93" t="s">
        <v>60</v>
      </c>
      <c r="O16" s="94">
        <v>14</v>
      </c>
      <c r="P16" s="95">
        <f>D16*Q16</f>
        <v>3750</v>
      </c>
      <c r="Q16" s="96">
        <v>1250</v>
      </c>
      <c r="R16" s="156"/>
      <c r="S16" s="97">
        <f>D16*R16</f>
        <v>0</v>
      </c>
      <c r="T16" s="98" t="str">
        <f t="shared" si="3"/>
        <v xml:space="preserve"> </v>
      </c>
      <c r="U16" s="99"/>
      <c r="V16" s="100" t="s">
        <v>11</v>
      </c>
    </row>
    <row r="17" spans="2:22" ht="17.4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</row>
    <row r="18" spans="2:22" ht="51.75" customHeight="1" thickTop="1" thickBot="1" x14ac:dyDescent="0.3">
      <c r="B18" s="138" t="s">
        <v>28</v>
      </c>
      <c r="C18" s="138"/>
      <c r="D18" s="138"/>
      <c r="E18" s="138"/>
      <c r="F18" s="138"/>
      <c r="G18" s="138"/>
      <c r="H18" s="40"/>
      <c r="I18" s="40"/>
      <c r="J18" s="21"/>
      <c r="K18" s="21"/>
      <c r="L18" s="6"/>
      <c r="M18" s="6"/>
      <c r="N18" s="6"/>
      <c r="O18" s="22"/>
      <c r="P18" s="22"/>
      <c r="Q18" s="23" t="s">
        <v>9</v>
      </c>
      <c r="R18" s="135" t="s">
        <v>10</v>
      </c>
      <c r="S18" s="136"/>
      <c r="T18" s="137"/>
      <c r="U18" s="24"/>
      <c r="V18" s="25"/>
    </row>
    <row r="19" spans="2:22" ht="50.45" customHeight="1" thickTop="1" thickBot="1" x14ac:dyDescent="0.3">
      <c r="B19" s="139"/>
      <c r="C19" s="139"/>
      <c r="D19" s="139"/>
      <c r="E19" s="139"/>
      <c r="F19" s="139"/>
      <c r="G19" s="139"/>
      <c r="H19" s="139"/>
      <c r="I19" s="26"/>
      <c r="L19" s="9"/>
      <c r="M19" s="9"/>
      <c r="N19" s="9"/>
      <c r="O19" s="27"/>
      <c r="P19" s="27"/>
      <c r="Q19" s="28">
        <f>SUM(P7:P16)</f>
        <v>29250</v>
      </c>
      <c r="R19" s="132">
        <f>SUM(S7:S16)</f>
        <v>0</v>
      </c>
      <c r="S19" s="133"/>
      <c r="T19" s="134"/>
    </row>
    <row r="20" spans="2:22" ht="15.75" thickTop="1" x14ac:dyDescent="0.25">
      <c r="B20" s="131" t="s">
        <v>27</v>
      </c>
      <c r="C20" s="131"/>
      <c r="D20" s="131"/>
      <c r="E20" s="131"/>
      <c r="F20" s="131"/>
      <c r="G20" s="131"/>
      <c r="H20" s="10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03"/>
      <c r="H21" s="10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03"/>
      <c r="H22" s="10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x14ac:dyDescent="0.25">
      <c r="B23" s="39"/>
      <c r="C23" s="39"/>
      <c r="D23" s="39"/>
      <c r="E23" s="39"/>
      <c r="F23" s="39"/>
      <c r="G23" s="103"/>
      <c r="H23" s="10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103"/>
      <c r="H24" s="10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H25" s="3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03"/>
      <c r="H26" s="10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03"/>
      <c r="H27" s="10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03"/>
      <c r="H28" s="10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03"/>
      <c r="H29" s="10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03"/>
      <c r="H30" s="10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03"/>
      <c r="H31" s="10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03"/>
      <c r="H32" s="10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3"/>
      <c r="H33" s="10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3"/>
      <c r="H34" s="10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3"/>
      <c r="H35" s="10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3"/>
      <c r="H36" s="10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3"/>
      <c r="H37" s="10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3"/>
      <c r="H38" s="10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3"/>
      <c r="H39" s="10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3"/>
      <c r="H40" s="10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3"/>
      <c r="H41" s="10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3"/>
      <c r="H42" s="10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3"/>
      <c r="H43" s="10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3"/>
      <c r="H44" s="10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3"/>
      <c r="H45" s="10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3"/>
      <c r="H46" s="10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3"/>
      <c r="H47" s="10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3"/>
      <c r="H48" s="10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3"/>
      <c r="H49" s="10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3"/>
      <c r="H50" s="10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3"/>
      <c r="H51" s="10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3"/>
      <c r="H52" s="10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3"/>
      <c r="H53" s="10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3"/>
      <c r="H54" s="10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3"/>
      <c r="H55" s="10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3"/>
      <c r="H56" s="10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3"/>
      <c r="H57" s="10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3"/>
      <c r="H58" s="10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3"/>
      <c r="H59" s="10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3"/>
      <c r="H60" s="10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3"/>
      <c r="H61" s="10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3"/>
      <c r="H62" s="10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3"/>
      <c r="H63" s="10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3"/>
      <c r="H64" s="10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3"/>
      <c r="H65" s="10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3"/>
      <c r="H66" s="10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3"/>
      <c r="H67" s="10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3"/>
      <c r="H68" s="10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3"/>
      <c r="H69" s="10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3"/>
      <c r="H70" s="10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3"/>
      <c r="H71" s="10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3"/>
      <c r="H72" s="10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3"/>
      <c r="H73" s="10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3"/>
      <c r="H74" s="10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3"/>
      <c r="H75" s="10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3"/>
      <c r="H76" s="10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3"/>
      <c r="H77" s="10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3"/>
      <c r="H78" s="10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3"/>
      <c r="H79" s="10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3"/>
      <c r="H80" s="10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3"/>
      <c r="H81" s="10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3"/>
      <c r="H82" s="10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3"/>
      <c r="H83" s="10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3"/>
      <c r="H84" s="10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3"/>
      <c r="H85" s="10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3"/>
      <c r="H86" s="10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3"/>
      <c r="H87" s="10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3"/>
      <c r="H88" s="10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3"/>
      <c r="H89" s="10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3"/>
      <c r="H90" s="10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3"/>
      <c r="H91" s="10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3"/>
      <c r="H92" s="10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3"/>
      <c r="H93" s="10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3"/>
      <c r="H94" s="10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3"/>
      <c r="H95" s="10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3"/>
      <c r="H96" s="10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3"/>
      <c r="H97" s="10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3"/>
      <c r="H98" s="10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3"/>
      <c r="H99" s="10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3"/>
      <c r="H100" s="10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3"/>
      <c r="H101" s="10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3"/>
      <c r="H102" s="10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3"/>
      <c r="H103" s="10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3"/>
      <c r="H104" s="103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3"/>
      <c r="H105" s="103"/>
      <c r="I105" s="11"/>
      <c r="J105" s="11"/>
      <c r="K105" s="11"/>
      <c r="L105" s="11"/>
      <c r="M105" s="11"/>
      <c r="N105" s="5"/>
      <c r="O105" s="5"/>
      <c r="P105" s="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</sheetData>
  <sheetProtection algorithmName="SHA-512" hashValue="5hcexUV9JJNKnvmWm7K9V6mxmOO5bc/WXknJkxuITVRfiW3BrbIEK1Iuj0nv1pWPWNHgzjAneAtWMY9SNAmsgg==" saltValue="RnNJCm3u7qiBdO90RTW28w==" spinCount="100000" sheet="1" objects="1" scenarios="1"/>
  <mergeCells count="26">
    <mergeCell ref="B1:D1"/>
    <mergeCell ref="G5:H5"/>
    <mergeCell ref="G2:N3"/>
    <mergeCell ref="B20:G20"/>
    <mergeCell ref="R19:T19"/>
    <mergeCell ref="R18:T18"/>
    <mergeCell ref="B18:G18"/>
    <mergeCell ref="B19:H19"/>
    <mergeCell ref="I7:I9"/>
    <mergeCell ref="J7:J9"/>
    <mergeCell ref="K7:K9"/>
    <mergeCell ref="O8:O9"/>
    <mergeCell ref="L7:L9"/>
    <mergeCell ref="I10:I15"/>
    <mergeCell ref="J10:J15"/>
    <mergeCell ref="K10:K15"/>
    <mergeCell ref="U7:U9"/>
    <mergeCell ref="V7:V9"/>
    <mergeCell ref="M7:M9"/>
    <mergeCell ref="N7:N9"/>
    <mergeCell ref="U10:U15"/>
    <mergeCell ref="V10:V15"/>
    <mergeCell ref="L10:L15"/>
    <mergeCell ref="M10:M15"/>
    <mergeCell ref="N10:N15"/>
    <mergeCell ref="O10:O15"/>
  </mergeCells>
  <conditionalFormatting sqref="B7:B16 D7:D16">
    <cfRule type="containsBlanks" dxfId="7" priority="96">
      <formula>LEN(TRIM(B7))=0</formula>
    </cfRule>
  </conditionalFormatting>
  <conditionalFormatting sqref="B7:B16">
    <cfRule type="cellIs" dxfId="6" priority="93" operator="greaterThanOrEqual">
      <formula>1</formula>
    </cfRule>
  </conditionalFormatting>
  <conditionalFormatting sqref="G7:H16 R7:R16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6">
    <cfRule type="notContainsBlanks" dxfId="2" priority="69">
      <formula>LEN(TRIM(G7))&gt;0</formula>
    </cfRule>
  </conditionalFormatting>
  <conditionalFormatting sqref="T7:T1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6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2023-06-16T08:43:49Z</cp:lastPrinted>
  <dcterms:created xsi:type="dcterms:W3CDTF">2014-03-05T12:43:32Z</dcterms:created>
  <dcterms:modified xsi:type="dcterms:W3CDTF">2023-06-16T10:14:15Z</dcterms:modified>
</cp:coreProperties>
</file>